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5" windowWidth="9720" windowHeight="6540" firstSheet="2" activeTab="2"/>
  </bookViews>
  <sheets>
    <sheet name="Grafico1" sheetId="1" r:id="rId1"/>
    <sheet name="Grafico2" sheetId="2" r:id="rId2"/>
    <sheet name="Grafico3" sheetId="3" r:id="rId3"/>
    <sheet name="Grafico4" sheetId="4" r:id="rId4"/>
    <sheet name="Grafico5" sheetId="5" r:id="rId5"/>
    <sheet name="Grafico6" sheetId="6" r:id="rId6"/>
    <sheet name="Grafico7" sheetId="7" r:id="rId7"/>
    <sheet name="DATI" sheetId="8" r:id="rId8"/>
    <sheet name="Foglio2" sheetId="9" r:id="rId9"/>
    <sheet name="Foglio3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<sst xmlns="http://schemas.openxmlformats.org/spreadsheetml/2006/main" count="48" uniqueCount="40">
  <si>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 xml:space="preserve"> </t>
  </si>
  <si>
    <t xml:space="preserve">  Pop.Residente</t>
  </si>
  <si>
    <t>TOT.PR.</t>
  </si>
  <si>
    <t xml:space="preserve">   Pop. Attiva</t>
  </si>
  <si>
    <t>RESIDENTI</t>
  </si>
  <si>
    <t>ATTIVI</t>
  </si>
  <si>
    <t>GRAF.1</t>
  </si>
  <si>
    <t xml:space="preserve">    Tasso attività</t>
  </si>
  <si>
    <t>TOTALE PROVINCIA</t>
  </si>
  <si>
    <t>GRAF. 2</t>
  </si>
  <si>
    <t>AGRICOLTURA</t>
  </si>
  <si>
    <t>INDUSTRIE</t>
  </si>
  <si>
    <t>TOT</t>
  </si>
  <si>
    <t>GRAF.3</t>
  </si>
  <si>
    <t>GRAF.4</t>
  </si>
  <si>
    <t>TERZIARIO</t>
  </si>
  <si>
    <t>GRAF.5</t>
  </si>
  <si>
    <t>GRAF.6</t>
  </si>
  <si>
    <t>Imprenditori e Liberi prof.</t>
  </si>
  <si>
    <t>Lavoratori in proprio</t>
  </si>
  <si>
    <t>Coadiuvanti</t>
  </si>
  <si>
    <t>Dirigenti e Impiegati</t>
  </si>
  <si>
    <t>Lavoratori dipendenti</t>
  </si>
  <si>
    <t>GRAF.7</t>
  </si>
  <si>
    <t>LAVORATORI CHE RIENTRANO</t>
  </si>
  <si>
    <t>LAVORATORI CHE NON RIENTRANO</t>
  </si>
  <si>
    <t>STUDENTI CHE RIENTRANO</t>
  </si>
  <si>
    <t>STUDENTI CHE NON RIENTRANO</t>
  </si>
  <si>
    <t>NB: CON FORMULE, RICAVATO DA GRAF.3</t>
  </si>
  <si>
    <t>AL 1991</t>
  </si>
  <si>
    <t>PROVINCIA DI BERGAMO</t>
  </si>
  <si>
    <t>agricoltura</t>
  </si>
  <si>
    <t>industrie</t>
  </si>
  <si>
    <t>edilia e costr.</t>
  </si>
  <si>
    <t>commercio</t>
  </si>
  <si>
    <t>trasporti</t>
  </si>
  <si>
    <t>credito e assic.</t>
  </si>
  <si>
    <t>servizi</t>
  </si>
  <si>
    <t>pubblica amm.</t>
  </si>
  <si>
    <t>tot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</si>
</sst>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RESIDENTI E ATTIVI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DATI!$B$16</c:f>
              <c:strCache>
                <c:ptCount val="1"/>
                <c:pt idx="0">
                  <c:v>RESIDENTI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DATI!$A$17:$A$21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DATI!$B$17:$B$21</c:f>
              <c:numCache>
                <c:ptCount val="5"/>
                <c:pt idx="0">
                  <c:v>696626</c:v>
                </c:pt>
                <c:pt idx="1">
                  <c:v>744670</c:v>
                </c:pt>
                <c:pt idx="2">
                  <c:v>829019</c:v>
                </c:pt>
                <c:pt idx="3">
                  <c:v>896117</c:v>
                </c:pt>
                <c:pt idx="4">
                  <c:v>932104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DATI!$C$16</c:f>
              <c:strCache>
                <c:ptCount val="1"/>
                <c:pt idx="0">
                  <c:v>ATTIVI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DATI!$A$17:$A$21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DATI!$C$17:$C$21</c:f>
              <c:numCache>
                <c:ptCount val="5"/>
                <c:pt idx="0">
                  <c:v>325965</c:v>
                </c:pt>
                <c:pt idx="1">
                  <c:v>312894</c:v>
                </c:pt>
                <c:pt idx="2">
                  <c:v>326414</c:v>
                </c:pt>
                <c:pt idx="3">
                  <c:v>391148</c:v>
                </c:pt>
                <c:pt idx="4">
                  <c:v>419499</c:v>
                </c:pt>
              </c:numCache>
            </c:numRef>
          </c:val>
          <c:shape val="box"/>
        </c:ser>
        <c:shape val="box"/>
        <c:axId val="30226808"/>
        <c:axId val="3605817"/>
      </c:bar3D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2268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TASSI DI ATTIVITA'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DATI!$F$5</c:f>
              <c:strCache>
                <c:ptCount val="1"/>
                <c:pt idx="0">
                  <c:v>PROVINCIA DI BERGAMO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DATI!$A$6:$A$10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DATI!$F$6:$F$10</c:f>
              <c:numCache>
                <c:ptCount val="5"/>
                <c:pt idx="0">
                  <c:v>46.7919658468102</c:v>
                </c:pt>
                <c:pt idx="1">
                  <c:v>42.01780654518109</c:v>
                </c:pt>
                <c:pt idx="2">
                  <c:v>39.373524611619274</c:v>
                </c:pt>
                <c:pt idx="3">
                  <c:v>43.649210984726324</c:v>
                </c:pt>
                <c:pt idx="4">
                  <c:v>45.005600233450345</c:v>
                </c:pt>
              </c:numCache>
            </c:numRef>
          </c:val>
          <c:shape val="box"/>
        </c:ser>
        <c:shape val="box"/>
        <c:axId val="32452354"/>
        <c:axId val="23635731"/>
      </c:bar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ATTIVI PER SETTORE</a:t>
            </a:r>
          </a:p>
        </c:rich>
      </c:tx>
      <c:layout/>
      <c:spPr>
        <a:noFill/>
        <a:ln>
          <a:noFill/>
        </a:ln>
      </c:spPr>
    </c:title>
    <c:view3D>
      <c:rotX val="48"/>
      <c:rotY val="44"/>
      <c:depthPercent val="100"/>
      <c:rAngAx val="1"/>
    </c:view3D>
    <c:plotArea>
      <c:layout>
        <c:manualLayout>
          <c:xMode val="edge"/>
          <c:yMode val="edge"/>
          <c:x val="0"/>
          <c:y val="0.124"/>
          <c:w val="0.991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DATI!$C$25</c:f>
              <c:strCache>
                <c:ptCount val="1"/>
                <c:pt idx="0">
                  <c:v>1951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DATI!$C$26:$C$33</c:f>
              <c:numCache>
                <c:ptCount val="8"/>
                <c:pt idx="0">
                  <c:v>64117</c:v>
                </c:pt>
                <c:pt idx="1">
                  <c:v>128061</c:v>
                </c:pt>
                <c:pt idx="2">
                  <c:v>33687</c:v>
                </c:pt>
                <c:pt idx="3">
                  <c:v>32806</c:v>
                </c:pt>
                <c:pt idx="4">
                  <c:v>6237</c:v>
                </c:pt>
                <c:pt idx="5">
                  <c:v>2048</c:v>
                </c:pt>
                <c:pt idx="7">
                  <c:v>19824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DATI!$D$25</c:f>
              <c:strCache>
                <c:ptCount val="1"/>
                <c:pt idx="0">
                  <c:v>1961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DATI!$D$26:$D$33</c:f>
              <c:numCache>
                <c:ptCount val="8"/>
                <c:pt idx="0">
                  <c:v>35205</c:v>
                </c:pt>
                <c:pt idx="1">
                  <c:v>148470</c:v>
                </c:pt>
                <c:pt idx="2">
                  <c:v>46626</c:v>
                </c:pt>
                <c:pt idx="3">
                  <c:v>28849</c:v>
                </c:pt>
                <c:pt idx="4">
                  <c:v>8831</c:v>
                </c:pt>
                <c:pt idx="5">
                  <c:v>2726</c:v>
                </c:pt>
                <c:pt idx="6">
                  <c:v>24143</c:v>
                </c:pt>
                <c:pt idx="7">
                  <c:v>11376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DATI!$E$25</c:f>
              <c:strCache>
                <c:ptCount val="1"/>
                <c:pt idx="0">
                  <c:v>1971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FFFF"/>
                </a:fgClr>
                <a:bgClr>
                  <a:srgbClr val="FFFFFF"/>
                </a:bgClr>
              </a:pattFill>
            </c:spPr>
          </c:dP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DATI!$E$26:$E$33</c:f>
              <c:numCache>
                <c:ptCount val="8"/>
                <c:pt idx="0">
                  <c:v>16982</c:v>
                </c:pt>
                <c:pt idx="1">
                  <c:v>164891</c:v>
                </c:pt>
                <c:pt idx="2">
                  <c:v>41887</c:v>
                </c:pt>
                <c:pt idx="3">
                  <c:v>38498</c:v>
                </c:pt>
                <c:pt idx="4">
                  <c:v>8770</c:v>
                </c:pt>
                <c:pt idx="5">
                  <c:v>3979</c:v>
                </c:pt>
                <c:pt idx="6">
                  <c:v>31190</c:v>
                </c:pt>
                <c:pt idx="7">
                  <c:v>8282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DATI!$F$25</c:f>
              <c:strCache>
                <c:ptCount val="1"/>
                <c:pt idx="0">
                  <c:v>1981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DATI!$F$26:$F$33</c:f>
              <c:numCache>
                <c:ptCount val="8"/>
                <c:pt idx="0">
                  <c:v>13059</c:v>
                </c:pt>
                <c:pt idx="1">
                  <c:v>175689</c:v>
                </c:pt>
                <c:pt idx="2">
                  <c:v>42983</c:v>
                </c:pt>
                <c:pt idx="3">
                  <c:v>57802</c:v>
                </c:pt>
                <c:pt idx="4">
                  <c:v>13340</c:v>
                </c:pt>
                <c:pt idx="5">
                  <c:v>15121</c:v>
                </c:pt>
                <c:pt idx="6">
                  <c:v>43847</c:v>
                </c:pt>
                <c:pt idx="7">
                  <c:v>8605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DATI!$G$25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DATI!$A$26:$B$33</c:f>
              <c:multiLvlStrCache>
                <c:ptCount val="8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edilia e costr.</c:v>
                  </c:pt>
                  <c:pt idx="3">
                    <c:v>commercio</c:v>
                  </c:pt>
                  <c:pt idx="4">
                    <c:v>trasporti</c:v>
                  </c:pt>
                  <c:pt idx="5">
                    <c:v>credito e assic.</c:v>
                  </c:pt>
                  <c:pt idx="6">
                    <c:v>servizi</c:v>
                  </c:pt>
                  <c:pt idx="7">
                    <c:v>pubblica amm.</c:v>
                  </c:pt>
                </c:lvl>
              </c:multiLvlStrCache>
            </c:multiLvlStrRef>
          </c:cat>
          <c:val>
            <c:numRef>
              <c:f>DATI!$G$26:$G$33</c:f>
              <c:numCache>
                <c:ptCount val="8"/>
                <c:pt idx="0">
                  <c:v>8166</c:v>
                </c:pt>
                <c:pt idx="1">
                  <c:v>172977</c:v>
                </c:pt>
                <c:pt idx="2">
                  <c:v>49563</c:v>
                </c:pt>
                <c:pt idx="3">
                  <c:v>68115</c:v>
                </c:pt>
                <c:pt idx="4">
                  <c:v>15424</c:v>
                </c:pt>
                <c:pt idx="5">
                  <c:v>32282</c:v>
                </c:pt>
                <c:pt idx="6">
                  <c:v>48411</c:v>
                </c:pt>
                <c:pt idx="7">
                  <c:v>13099</c:v>
                </c:pt>
              </c:numCache>
            </c:numRef>
          </c:val>
          <c:shape val="box"/>
        </c:ser>
        <c:shape val="box"/>
        <c:axId val="11394988"/>
        <c:axId val="35446029"/>
      </c:bar3D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PROVINCIA DI BERGAMO - ATTIVI PER SETTORE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DATI!$A$39:$B$39</c:f>
              <c:strCache>
                <c:ptCount val="1"/>
                <c:pt idx="0">
                  <c:v>AGRICOLTURA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DATI!$C$39:$G$39</c:f>
              <c:numCache>
                <c:ptCount val="5"/>
                <c:pt idx="0">
                  <c:v>64117</c:v>
                </c:pt>
                <c:pt idx="1">
                  <c:v>35205</c:v>
                </c:pt>
                <c:pt idx="2">
                  <c:v>16982</c:v>
                </c:pt>
                <c:pt idx="3">
                  <c:v>13059</c:v>
                </c:pt>
                <c:pt idx="4">
                  <c:v>8166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DATI!$A$40:$B$40</c:f>
              <c:strCache>
                <c:ptCount val="1"/>
                <c:pt idx="0">
                  <c:v>INDUSTRIE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DATI!$C$40:$G$40</c:f>
              <c:numCache>
                <c:ptCount val="5"/>
                <c:pt idx="0">
                  <c:v>161748</c:v>
                </c:pt>
                <c:pt idx="1">
                  <c:v>195096</c:v>
                </c:pt>
                <c:pt idx="2">
                  <c:v>206778</c:v>
                </c:pt>
                <c:pt idx="3">
                  <c:v>218672</c:v>
                </c:pt>
                <c:pt idx="4">
                  <c:v>222540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DATI!$A$41:$B$41</c:f>
              <c:strCache>
                <c:ptCount val="1"/>
                <c:pt idx="0">
                  <c:v>TERZIARIO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DATI!$C$38:$G$38</c:f>
              <c:numCache>
                <c:ptCount val="5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</c:numCache>
            </c:numRef>
          </c:cat>
          <c:val>
            <c:numRef>
              <c:f>DATI!$C$41:$G$41</c:f>
              <c:numCache>
                <c:ptCount val="5"/>
                <c:pt idx="0">
                  <c:v>60915</c:v>
                </c:pt>
                <c:pt idx="1">
                  <c:v>75925</c:v>
                </c:pt>
                <c:pt idx="2">
                  <c:v>90719</c:v>
                </c:pt>
                <c:pt idx="3">
                  <c:v>138715</c:v>
                </c:pt>
                <c:pt idx="4">
                  <c:v>177331</c:v>
                </c:pt>
              </c:numCache>
            </c:numRef>
          </c:val>
          <c:shape val="box"/>
        </c:ser>
        <c:shape val="box"/>
        <c:axId val="50578806"/>
        <c:axId val="52556071"/>
      </c:bar3D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TOTALE  PROVINCIA  - 1991
AGRICOLTURA, INDUSTRIA, TERZIARIO</a:t>
            </a:r>
          </a:p>
        </c:rich>
      </c:tx>
      <c:layout>
        <c:manualLayout>
          <c:xMode val="factor"/>
          <c:yMode val="factor"/>
          <c:x val="-0.128"/>
          <c:y val="0.09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9925"/>
          <c:w val="0.44875"/>
          <c:h val="0.73125"/>
        </c:manualLayout>
      </c:layout>
      <c:doughnutChart>
        <c:varyColors val="1"/>
        <c:ser>
          <c:idx val="0"/>
          <c:order val="0"/>
          <c:tx>
            <c:strRef>
              <c:f>DATI!$C$46</c:f>
              <c:strCache>
                <c:ptCount val="1"/>
                <c:pt idx="0">
                  <c:v>PROVINCIA DI BERGAMO</c:v>
                </c:pt>
              </c:strCache>
            </c:strRef>
          </c:tx>
          <c:spPr>
            <a:solidFill>
              <a:srgbClr val="969696"/>
            </a:soli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DATI!$A$47:$B$49</c:f>
              <c:multiLvlStrCache>
                <c:ptCount val="3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TERZIARIO</c:v>
                  </c:pt>
                </c:lvl>
              </c:multiLvlStrCache>
            </c:multiLvlStrRef>
          </c:cat>
          <c:val>
            <c:numRef>
              <c:f>DATI!$C$47:$C$49</c:f>
              <c:numCache>
                <c:ptCount val="3"/>
                <c:pt idx="0">
                  <c:v>8166</c:v>
                </c:pt>
                <c:pt idx="1">
                  <c:v>222540</c:v>
                </c:pt>
                <c:pt idx="2">
                  <c:v>177331</c:v>
                </c:pt>
              </c:numCache>
            </c:numRef>
          </c:val>
        </c:ser>
        <c:ser>
          <c:idx val="1"/>
          <c:order val="1"/>
          <c:tx>
            <c:strRef>
              <c:f>DATI!$D$46</c:f>
              <c:strCache>
                <c:ptCount val="1"/>
                <c:pt idx="0">
                  <c:v/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DATI!$A$47:$B$49</c:f>
              <c:multiLvlStrCache>
                <c:ptCount val="3"/>
                <c:lvl>
                  <c:pt idx="0">
                    <c:v>AGRICOLTURA</c:v>
                  </c:pt>
                  <c:pt idx="1">
                    <c:v>INDUSTRIE</c:v>
                  </c:pt>
                  <c:pt idx="2">
                    <c:v>TERZIARIO</c:v>
                  </c:pt>
                </c:lvl>
              </c:multiLvlStrCache>
            </c:multiLvlStrRef>
          </c:cat>
          <c:val>
            <c:numRef>
              <c:f>DATI!$D$47:$D$49</c:f>
              <c:numCache>
                <c:ptCount val="3"/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51875"/>
          <c:w val="0.1825"/>
          <c:h val="0.1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POSIZIONE NELLA PROFESSIONE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lgChe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DATI!$A$57:$A$61</c:f>
              <c:strCache>
                <c:ptCount val="5"/>
                <c:pt idx="0">
                  <c:v>Imprenditori e Liberi prof.</c:v>
                </c:pt>
                <c:pt idx="1">
                  <c:v>Lavoratori in proprio</c:v>
                </c:pt>
                <c:pt idx="2">
                  <c:v>Coadiuvanti</c:v>
                </c:pt>
                <c:pt idx="3">
                  <c:v>Dirigenti e Impiegati</c:v>
                </c:pt>
                <c:pt idx="4">
                  <c:v>Lavoratori dipendenti</c:v>
                </c:pt>
              </c:strCache>
            </c:strRef>
          </c:cat>
          <c:val>
            <c:numRef>
              <c:f>DATI!$D$57:$D$61</c:f>
              <c:numCache>
                <c:ptCount val="5"/>
                <c:pt idx="0">
                  <c:v>10832</c:v>
                </c:pt>
                <c:pt idx="1">
                  <c:v>52567</c:v>
                </c:pt>
                <c:pt idx="2">
                  <c:v>11859</c:v>
                </c:pt>
                <c:pt idx="3">
                  <c:v>86554</c:v>
                </c:pt>
                <c:pt idx="4">
                  <c:v>208634</c:v>
                </c:pt>
              </c:numCache>
            </c:numRef>
          </c:val>
          <c:shape val="box"/>
        </c:ser>
        <c:ser>
          <c:idx val="1"/>
          <c:order val="1"/>
          <c:tx>
            <c:v>1991</c:v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DATI!$A$57:$A$61</c:f>
              <c:strCache>
                <c:ptCount val="5"/>
                <c:pt idx="0">
                  <c:v>Imprenditori e Liberi prof.</c:v>
                </c:pt>
                <c:pt idx="1">
                  <c:v>Lavoratori in proprio</c:v>
                </c:pt>
                <c:pt idx="2">
                  <c:v>Coadiuvanti</c:v>
                </c:pt>
                <c:pt idx="3">
                  <c:v>Dirigenti e Impiegati</c:v>
                </c:pt>
                <c:pt idx="4">
                  <c:v>Lavoratori dipendenti</c:v>
                </c:pt>
              </c:strCache>
            </c:strRef>
          </c:cat>
          <c:val>
            <c:numRef>
              <c:f>DATI!$E$57:$E$61</c:f>
              <c:numCache>
                <c:ptCount val="5"/>
                <c:pt idx="0">
                  <c:v>32919</c:v>
                </c:pt>
                <c:pt idx="1">
                  <c:v>87127</c:v>
                </c:pt>
                <c:pt idx="2">
                  <c:v>17754</c:v>
                </c:pt>
                <c:pt idx="3">
                  <c:v>79006</c:v>
                </c:pt>
                <c:pt idx="4">
                  <c:v>191231</c:v>
                </c:pt>
              </c:numCache>
            </c:numRef>
          </c:val>
          <c:shape val="box"/>
        </c:ser>
        <c:shape val="box"/>
        <c:axId val="3242592"/>
        <c:axId val="29183329"/>
      </c:bar3D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25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PENDOLARISMO FUORI COMUNE</a:t>
            </a:r>
          </a:p>
        </c:rich>
      </c:tx>
      <c:layout>
        <c:manualLayout>
          <c:xMode val="factor"/>
          <c:yMode val="factor"/>
          <c:x val="-0.23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35"/>
          <c:w val="0.7205"/>
          <c:h val="0.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DATI!$A$67</c:f>
              <c:strCache>
                <c:ptCount val="1"/>
                <c:pt idx="0">
                  <c:v>LAVORATORI CHE RIENTRANO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DATI!$E$67:$F$67</c:f>
              <c:numCache>
                <c:ptCount val="2"/>
                <c:pt idx="0">
                  <c:v>158389</c:v>
                </c:pt>
                <c:pt idx="1">
                  <c:v>207218</c:v>
                </c:pt>
              </c:numCache>
            </c:numRef>
          </c:val>
        </c:ser>
        <c:ser>
          <c:idx val="2"/>
          <c:order val="1"/>
          <c:tx>
            <c:strRef>
              <c:f>DATI!$A$68</c:f>
              <c:strCache>
                <c:ptCount val="1"/>
                <c:pt idx="0">
                  <c:v>LAVORATORI CHE NON RIENTRANO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DATI!$E$68:$F$68</c:f>
              <c:numCache>
                <c:ptCount val="2"/>
                <c:pt idx="0">
                  <c:v>15983</c:v>
                </c:pt>
                <c:pt idx="1">
                  <c:v>7028</c:v>
                </c:pt>
              </c:numCache>
            </c:numRef>
          </c:val>
        </c:ser>
        <c:ser>
          <c:idx val="3"/>
          <c:order val="2"/>
          <c:tx>
            <c:strRef>
              <c:f>DATI!$A$69</c:f>
              <c:strCache>
                <c:ptCount val="1"/>
                <c:pt idx="0">
                  <c:v>STUDENTI CHE RIENTRANO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DATI!$E$69:$F$69</c:f>
              <c:numCache>
                <c:ptCount val="2"/>
                <c:pt idx="0">
                  <c:v>36635</c:v>
                </c:pt>
                <c:pt idx="1">
                  <c:v>57827</c:v>
                </c:pt>
              </c:numCache>
            </c:numRef>
          </c:val>
        </c:ser>
        <c:ser>
          <c:idx val="4"/>
          <c:order val="3"/>
          <c:tx>
            <c:strRef>
              <c:f>DATI!$A$70</c:f>
              <c:strCache>
                <c:ptCount val="1"/>
                <c:pt idx="0">
                  <c:v>STUDENTI CHE NON RIENTRANO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DATI!$E$66:$F$66</c:f>
              <c:numCache>
                <c:ptCount val="2"/>
                <c:pt idx="0">
                  <c:v>1981</c:v>
                </c:pt>
                <c:pt idx="1">
                  <c:v>1991</c:v>
                </c:pt>
              </c:numCache>
            </c:numRef>
          </c:cat>
          <c:val>
            <c:numRef>
              <c:f>DATI!$E$70:$F$70</c:f>
              <c:numCache>
                <c:ptCount val="2"/>
                <c:pt idx="0">
                  <c:v>6220</c:v>
                </c:pt>
                <c:pt idx="1">
                  <c:v>3579</c:v>
                </c:pt>
              </c:numCache>
            </c:numRef>
          </c:val>
        </c:ser>
        <c:overlap val="100"/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pattFill prst="pct7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43925"/>
          <c:w val="0.31325"/>
          <c:h val="0.2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6">
      <selection activeCell="B35" sqref="B35"/>
    </sheetView>
  </sheetViews>
  <sheetFormatPr defaultColWidth="9.140625" defaultRowHeight="12.75"/>
  <cols>
    <col min="2" max="2" width="11.00390625" style="0" customWidth="1"/>
    <col min="3" max="3" width="10.00390625" style="0" customWidth="1"/>
  </cols>
  <sheetData>
    <row r="1" spans="1:3" ht="18">
      <c r="A1" s="7" t="s">
        <v>30</v>
      </c>
      <c r="B1" s="5"/>
      <c r="C1" s="5"/>
    </row>
    <row r="2" spans="1:3" s="6" customFormat="1" ht="13.5" thickBot="1">
      <c r="A2" s="4"/>
      <c r="B2" s="4"/>
      <c r="C2" s="4"/>
    </row>
    <row r="3" spans="1:6" ht="13.5" thickBot="1">
      <c r="A3" t="s">
        <v>0</v>
      </c>
      <c r="F3" s="3" t="s">
        <v>9</v>
      </c>
    </row>
    <row r="4" spans="1:6" ht="12.75">
      <c r="A4" t="s">
        <v>0</v>
      </c>
      <c r="B4" t="s">
        <v>1</v>
      </c>
      <c r="D4" t="s">
        <v>3</v>
      </c>
      <c r="F4" t="s">
        <v>7</v>
      </c>
    </row>
    <row r="5" spans="2:6" ht="12.75">
      <c r="B5" t="s">
        <v>2</v>
      </c>
      <c r="D5" t="s">
        <v>2</v>
      </c>
      <c r="F5" t="s">
        <v>30</v>
      </c>
    </row>
    <row r="6" spans="1:9" ht="12.75">
      <c r="A6">
        <v>1951</v>
      </c>
      <c r="B6" s="1">
        <v>696626</v>
      </c>
      <c r="C6" s="1"/>
      <c r="D6" s="1">
        <f>286780+39185</f>
        <v>325965</v>
      </c>
      <c r="E6" s="1"/>
      <c r="F6" s="2">
        <f>+D6*100/B6</f>
        <v>46.7919658468102</v>
      </c>
      <c r="G6" s="2"/>
      <c r="H6" s="1"/>
      <c r="I6" s="1"/>
    </row>
    <row r="7" spans="1:9" ht="12.75">
      <c r="A7">
        <v>1961</v>
      </c>
      <c r="B7" s="1">
        <v>744670</v>
      </c>
      <c r="C7" s="1"/>
      <c r="D7" s="1">
        <v>312894</v>
      </c>
      <c r="E7" s="1"/>
      <c r="F7" s="2">
        <f>+D7*100/B7</f>
        <v>42.01780654518109</v>
      </c>
      <c r="G7" s="2"/>
      <c r="H7" s="1"/>
      <c r="I7" s="1"/>
    </row>
    <row r="8" spans="1:9" ht="12.75">
      <c r="A8">
        <v>1971</v>
      </c>
      <c r="B8" s="1">
        <v>829019</v>
      </c>
      <c r="C8" s="1"/>
      <c r="D8" s="1">
        <v>326414</v>
      </c>
      <c r="E8" s="1"/>
      <c r="F8" s="2">
        <f>+D8*100/B8</f>
        <v>39.373524611619274</v>
      </c>
      <c r="G8" s="2"/>
      <c r="H8" s="1"/>
      <c r="I8" s="1"/>
    </row>
    <row r="9" spans="1:9" ht="12.75">
      <c r="A9">
        <v>1981</v>
      </c>
      <c r="B9" s="1">
        <v>896117</v>
      </c>
      <c r="C9" s="1"/>
      <c r="D9" s="1">
        <v>391148</v>
      </c>
      <c r="E9" s="1"/>
      <c r="F9" s="2">
        <f>+D9*100/B9</f>
        <v>43.649210984726324</v>
      </c>
      <c r="G9" s="2"/>
      <c r="H9" s="1"/>
      <c r="I9" s="1"/>
    </row>
    <row r="10" spans="1:9" ht="12.75">
      <c r="A10">
        <v>1991</v>
      </c>
      <c r="B10" s="1">
        <v>932104</v>
      </c>
      <c r="C10" s="1"/>
      <c r="D10" s="1">
        <v>419499</v>
      </c>
      <c r="E10" s="1"/>
      <c r="F10" s="2">
        <f>+D10*100/B10</f>
        <v>45.005600233450345</v>
      </c>
      <c r="G10" s="2"/>
      <c r="H10" s="1"/>
      <c r="I10" s="1"/>
    </row>
    <row r="14" ht="13.5" thickBot="1"/>
    <row r="15" ht="13.5" thickBot="1">
      <c r="A15" s="3" t="s">
        <v>6</v>
      </c>
    </row>
    <row r="16" spans="2:3" ht="12.75">
      <c r="B16" t="s">
        <v>4</v>
      </c>
      <c r="C16" t="s">
        <v>5</v>
      </c>
    </row>
    <row r="17" spans="1:3" ht="12.75">
      <c r="A17">
        <v>1951</v>
      </c>
      <c r="B17" s="1">
        <v>696626</v>
      </c>
      <c r="C17" s="1">
        <f>286780+39185</f>
        <v>325965</v>
      </c>
    </row>
    <row r="18" spans="1:3" ht="12.75">
      <c r="A18">
        <v>1961</v>
      </c>
      <c r="B18" s="1">
        <v>744670</v>
      </c>
      <c r="C18" s="1">
        <v>312894</v>
      </c>
    </row>
    <row r="19" spans="1:3" ht="12.75">
      <c r="A19">
        <v>1971</v>
      </c>
      <c r="B19" s="1">
        <v>829019</v>
      </c>
      <c r="C19" s="1">
        <v>326414</v>
      </c>
    </row>
    <row r="20" spans="1:3" ht="12.75">
      <c r="A20">
        <v>1981</v>
      </c>
      <c r="B20" s="1">
        <v>896117</v>
      </c>
      <c r="C20" s="1">
        <v>391148</v>
      </c>
    </row>
    <row r="21" spans="1:3" ht="12.75">
      <c r="A21">
        <v>1991</v>
      </c>
      <c r="B21" s="1">
        <v>932104</v>
      </c>
      <c r="C21" s="1">
        <v>419499</v>
      </c>
    </row>
    <row r="23" ht="13.5" thickBot="1"/>
    <row r="24" ht="13.5" thickBot="1">
      <c r="A24" s="3" t="s">
        <v>13</v>
      </c>
    </row>
    <row r="25" spans="3:7" ht="12.75">
      <c r="C25">
        <v>1951</v>
      </c>
      <c r="D25">
        <v>1961</v>
      </c>
      <c r="E25">
        <v>1971</v>
      </c>
      <c r="F25">
        <v>1981</v>
      </c>
      <c r="G25">
        <v>1991</v>
      </c>
    </row>
    <row r="26" spans="1:7" ht="12.75">
      <c r="A26" t="s">
        <v>31</v>
      </c>
      <c r="C26" s="1">
        <v>64117</v>
      </c>
      <c r="D26" s="1">
        <v>35205</v>
      </c>
      <c r="E26" s="1">
        <v>16982</v>
      </c>
      <c r="F26" s="1">
        <v>13059</v>
      </c>
      <c r="G26" s="1">
        <v>8166</v>
      </c>
    </row>
    <row r="27" spans="1:7" ht="12.75">
      <c r="A27" t="s">
        <v>32</v>
      </c>
      <c r="C27" s="1">
        <f>126069+1992</f>
        <v>128061</v>
      </c>
      <c r="D27" s="1">
        <f>146141+2329</f>
        <v>148470</v>
      </c>
      <c r="E27" s="1">
        <f>162254+2637</f>
        <v>164891</v>
      </c>
      <c r="F27" s="1">
        <v>175689</v>
      </c>
      <c r="G27" s="1">
        <v>172977</v>
      </c>
    </row>
    <row r="28" spans="1:7" ht="12.75">
      <c r="A28" t="s">
        <v>33</v>
      </c>
      <c r="C28" s="1">
        <v>33687</v>
      </c>
      <c r="D28" s="1">
        <v>46626</v>
      </c>
      <c r="E28" s="1">
        <v>41887</v>
      </c>
      <c r="F28" s="1">
        <v>42983</v>
      </c>
      <c r="G28" s="1">
        <v>49563</v>
      </c>
    </row>
    <row r="29" spans="1:7" ht="12.75">
      <c r="A29" t="s">
        <v>34</v>
      </c>
      <c r="C29" s="1">
        <v>32806</v>
      </c>
      <c r="D29" s="1">
        <v>28849</v>
      </c>
      <c r="E29" s="1">
        <v>38498</v>
      </c>
      <c r="F29" s="1">
        <v>57802</v>
      </c>
      <c r="G29" s="1">
        <v>68115</v>
      </c>
    </row>
    <row r="30" spans="1:7" ht="12.75">
      <c r="A30" t="s">
        <v>35</v>
      </c>
      <c r="C30" s="1">
        <v>6237</v>
      </c>
      <c r="D30" s="1">
        <v>8831</v>
      </c>
      <c r="E30" s="1">
        <v>8770</v>
      </c>
      <c r="F30" s="1">
        <v>13340</v>
      </c>
      <c r="G30" s="1">
        <v>15424</v>
      </c>
    </row>
    <row r="31" spans="1:7" ht="12.75">
      <c r="A31" t="s">
        <v>36</v>
      </c>
      <c r="C31" s="1">
        <v>2048</v>
      </c>
      <c r="D31" s="1">
        <v>2726</v>
      </c>
      <c r="E31" s="1">
        <v>3979</v>
      </c>
      <c r="F31" s="1">
        <v>15121</v>
      </c>
      <c r="G31" s="1">
        <v>32282</v>
      </c>
    </row>
    <row r="32" spans="1:7" ht="12.75">
      <c r="A32" t="s">
        <v>37</v>
      </c>
      <c r="C32" s="1"/>
      <c r="D32" s="1">
        <v>24143</v>
      </c>
      <c r="E32" s="1">
        <v>31190</v>
      </c>
      <c r="F32" s="1">
        <v>43847</v>
      </c>
      <c r="G32" s="1">
        <v>48411</v>
      </c>
    </row>
    <row r="33" spans="1:7" ht="12.75">
      <c r="A33" t="s">
        <v>38</v>
      </c>
      <c r="C33" s="1">
        <v>19824</v>
      </c>
      <c r="D33" s="1">
        <v>11376</v>
      </c>
      <c r="E33" s="1">
        <v>8282</v>
      </c>
      <c r="F33" s="1">
        <v>8605</v>
      </c>
      <c r="G33" s="1">
        <v>13099</v>
      </c>
    </row>
    <row r="34" spans="2:7" ht="12.75">
      <c r="B34" t="s">
        <v>39</v>
      </c>
      <c r="C34" s="1">
        <f>SUM(C26:C33)</f>
        <v>286780</v>
      </c>
      <c r="D34" s="1">
        <f>SUM(D26:D33)</f>
        <v>306226</v>
      </c>
      <c r="E34" s="1">
        <f>SUM(E26:E33)</f>
        <v>314479</v>
      </c>
      <c r="F34" s="1">
        <f>SUM(F26:F33)</f>
        <v>370446</v>
      </c>
      <c r="G34" s="1">
        <f>SUM(G26:G33)</f>
        <v>408037</v>
      </c>
    </row>
    <row r="35" ht="13.5" thickBot="1"/>
    <row r="36" spans="1:3" ht="13.5" thickBot="1">
      <c r="A36" s="3" t="s">
        <v>14</v>
      </c>
      <c r="C36" t="s">
        <v>28</v>
      </c>
    </row>
    <row r="38" spans="3:7" ht="12.75">
      <c r="C38">
        <v>1951</v>
      </c>
      <c r="D38">
        <v>1961</v>
      </c>
      <c r="E38">
        <v>1971</v>
      </c>
      <c r="F38">
        <v>1981</v>
      </c>
      <c r="G38">
        <v>1991</v>
      </c>
    </row>
    <row r="39" spans="1:7" ht="12.75">
      <c r="A39" t="s">
        <v>10</v>
      </c>
      <c r="C39" s="1">
        <f>+C26</f>
        <v>64117</v>
      </c>
      <c r="D39" s="1">
        <f>+D26</f>
        <v>35205</v>
      </c>
      <c r="E39" s="1">
        <f>+E26</f>
        <v>16982</v>
      </c>
      <c r="F39" s="1">
        <f>+F26</f>
        <v>13059</v>
      </c>
      <c r="G39" s="1">
        <f>+G26</f>
        <v>8166</v>
      </c>
    </row>
    <row r="40" spans="1:7" ht="12.75">
      <c r="A40" t="s">
        <v>11</v>
      </c>
      <c r="C40" s="1">
        <f>+C27+C28</f>
        <v>161748</v>
      </c>
      <c r="D40" s="1">
        <f>+D27+D28</f>
        <v>195096</v>
      </c>
      <c r="E40" s="1">
        <f>+E27+E28</f>
        <v>206778</v>
      </c>
      <c r="F40" s="1">
        <f>+F27+F28</f>
        <v>218672</v>
      </c>
      <c r="G40" s="1">
        <f>+G27+G28</f>
        <v>222540</v>
      </c>
    </row>
    <row r="41" spans="1:7" ht="12.75">
      <c r="A41" t="s">
        <v>15</v>
      </c>
      <c r="C41" s="1">
        <f>SUM(C29:C33)</f>
        <v>60915</v>
      </c>
      <c r="D41" s="1">
        <f>SUM(D29:D33)</f>
        <v>75925</v>
      </c>
      <c r="E41" s="1">
        <f>SUM(E29:E33)</f>
        <v>90719</v>
      </c>
      <c r="F41" s="1">
        <f>SUM(F29:F33)</f>
        <v>138715</v>
      </c>
      <c r="G41" s="1">
        <f>SUM(G29:G33)</f>
        <v>177331</v>
      </c>
    </row>
    <row r="42" spans="2:7" ht="12.75">
      <c r="B42" t="s">
        <v>12</v>
      </c>
      <c r="C42" s="1">
        <f>SUM(C39:C41)</f>
        <v>286780</v>
      </c>
      <c r="D42" s="1">
        <f>SUM(D39:D41)</f>
        <v>306226</v>
      </c>
      <c r="E42" s="1">
        <f>SUM(E39:E41)</f>
        <v>314479</v>
      </c>
      <c r="F42" s="1">
        <f>SUM(F39:F41)</f>
        <v>370446</v>
      </c>
      <c r="G42" s="1">
        <f>SUM(G39:G41)</f>
        <v>408037</v>
      </c>
    </row>
    <row r="44" ht="13.5" thickBot="1"/>
    <row r="45" spans="1:3" ht="13.5" thickBot="1">
      <c r="A45" s="3" t="s">
        <v>16</v>
      </c>
      <c r="C45" t="s">
        <v>29</v>
      </c>
    </row>
    <row r="46" spans="3:6" ht="12.75">
      <c r="C46" t="s">
        <v>30</v>
      </c>
      <c r="E46" t="s">
        <v>30</v>
      </c>
      <c r="F46" t="s">
        <v>8</v>
      </c>
    </row>
    <row r="47" spans="1:4" ht="12.75">
      <c r="A47" t="s">
        <v>10</v>
      </c>
      <c r="C47" s="1">
        <f>+G39</f>
        <v>8166</v>
      </c>
      <c r="D47" s="1"/>
    </row>
    <row r="48" spans="1:4" ht="12.75">
      <c r="A48" t="s">
        <v>11</v>
      </c>
      <c r="C48" s="1">
        <f>+G40</f>
        <v>222540</v>
      </c>
      <c r="D48" s="1"/>
    </row>
    <row r="49" spans="1:4" ht="12.75">
      <c r="A49" t="s">
        <v>15</v>
      </c>
      <c r="C49" s="1">
        <f>+G41</f>
        <v>177331</v>
      </c>
      <c r="D49" s="1"/>
    </row>
    <row r="50" spans="3:4" ht="12.75">
      <c r="C50" s="1">
        <f>SUM(C47:C49)</f>
        <v>408037</v>
      </c>
      <c r="D50" s="1"/>
    </row>
    <row r="53" ht="13.5" thickBot="1"/>
    <row r="54" ht="13.5" thickBot="1">
      <c r="A54" s="3" t="s">
        <v>17</v>
      </c>
    </row>
    <row r="56" spans="4:5" ht="12.75">
      <c r="D56">
        <v>1981</v>
      </c>
      <c r="E56">
        <v>1991</v>
      </c>
    </row>
    <row r="57" spans="1:5" ht="12.75">
      <c r="A57" t="s">
        <v>18</v>
      </c>
      <c r="D57" s="1">
        <v>10832</v>
      </c>
      <c r="E57" s="1">
        <v>32919</v>
      </c>
    </row>
    <row r="58" spans="1:5" ht="12.75">
      <c r="A58" t="s">
        <v>19</v>
      </c>
      <c r="D58" s="1">
        <v>52567</v>
      </c>
      <c r="E58" s="1">
        <v>87127</v>
      </c>
    </row>
    <row r="59" spans="1:5" ht="12.75">
      <c r="A59" t="s">
        <v>20</v>
      </c>
      <c r="D59" s="1">
        <v>11859</v>
      </c>
      <c r="E59" s="1">
        <v>17754</v>
      </c>
    </row>
    <row r="60" spans="1:5" ht="12.75">
      <c r="A60" t="s">
        <v>21</v>
      </c>
      <c r="D60" s="1">
        <v>86554</v>
      </c>
      <c r="E60" s="1">
        <v>79006</v>
      </c>
    </row>
    <row r="61" spans="1:5" ht="12.75">
      <c r="A61" t="s">
        <v>22</v>
      </c>
      <c r="D61" s="1">
        <v>208634</v>
      </c>
      <c r="E61" s="1">
        <v>191231</v>
      </c>
    </row>
    <row r="62" spans="4:5" ht="12.75">
      <c r="D62" s="1">
        <f>SUM(D57:D61)</f>
        <v>370446</v>
      </c>
      <c r="E62" s="1">
        <f>SUM(E57:E61)</f>
        <v>408037</v>
      </c>
    </row>
    <row r="63" ht="13.5" thickBot="1"/>
    <row r="64" ht="13.5" thickBot="1">
      <c r="A64" s="3" t="s">
        <v>23</v>
      </c>
    </row>
    <row r="66" spans="5:6" ht="12.75">
      <c r="E66">
        <v>1981</v>
      </c>
      <c r="F66">
        <v>1991</v>
      </c>
    </row>
    <row r="67" spans="1:6" ht="12.75">
      <c r="A67" t="s">
        <v>24</v>
      </c>
      <c r="E67" s="1">
        <v>158389</v>
      </c>
      <c r="F67" s="1">
        <v>207218</v>
      </c>
    </row>
    <row r="68" spans="1:6" ht="12.75">
      <c r="A68" t="s">
        <v>25</v>
      </c>
      <c r="E68" s="1">
        <v>15983</v>
      </c>
      <c r="F68" s="1">
        <v>7028</v>
      </c>
    </row>
    <row r="69" spans="1:6" ht="12.75">
      <c r="A69" t="s">
        <v>26</v>
      </c>
      <c r="E69" s="1">
        <v>36635</v>
      </c>
      <c r="F69" s="1">
        <v>57827</v>
      </c>
    </row>
    <row r="70" spans="1:6" ht="12.75">
      <c r="A70" t="s">
        <v>27</v>
      </c>
      <c r="E70" s="1">
        <v>6220</v>
      </c>
      <c r="F70" s="1">
        <v>3579</v>
      </c>
    </row>
    <row r="71" spans="5:6" ht="12.75">
      <c r="E71" s="1">
        <f>SUM(E67:E70)</f>
        <v>217227</v>
      </c>
      <c r="F71" s="1">
        <f>SUM(F67:F70)</f>
        <v>275652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SPI CGIL Bergamo</cp:lastModifiedBy>
  <cp:lastPrinted>2000-05-25T21:48:11Z</cp:lastPrinted>
  <dcterms:created xsi:type="dcterms:W3CDTF">1999-10-09T17:41:49Z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